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<sst xmlns="http://schemas.openxmlformats.org/spreadsheetml/2006/main" count="28" uniqueCount="23">
  <si>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Επιτόκιο</t>
  </si>
  <si>
    <t>Καθαρό επιτόκιο</t>
  </si>
  <si>
    <t>Φόρος</t>
  </si>
  <si>
    <t>Σύνολο δανείου στην λήξη</t>
  </si>
  <si>
    <t>Χρόνια μέχρι την λήξη</t>
  </si>
  <si>
    <t>Ετήσιο εισόδημα</t>
  </si>
  <si>
    <t>Ετήσιο επιτόκιο βάση  υπόλοιπου δανείου σήμερα</t>
  </si>
  <si>
    <t xml:space="preserve">Τελική κατάθεση με ετήσια κεφαλαιοποίηση τόκων </t>
  </si>
  <si>
    <t>Σύνολο τόκων κατάθεσης</t>
  </si>
  <si>
    <t>Ετήσια έξοδα δανείου (π.χ. Ασφάλεια κατοικίας)</t>
  </si>
  <si>
    <t>Σύνολο</t>
  </si>
  <si>
    <t xml:space="preserve">Τελική κατάθεση χωρίς κεφαλαιοποίηση τόκων </t>
  </si>
  <si>
    <t>Επιλογή 1: Κατάθεση κεφαλαίου και διατήρηση δανείου</t>
  </si>
  <si>
    <t>Επιλογή 2: Εξόφληση δανείου και κατάθεση δόσης</t>
  </si>
  <si>
    <t>Μηνιαία δόση δανείου</t>
  </si>
  <si>
    <t>Ποινή προεξόφλησης</t>
  </si>
  <si>
    <t>Τόκοι δανείου συνολικά</t>
  </si>
  <si>
    <t>Τόκοι δανείου ανά χρόνο</t>
  </si>
  <si>
    <t>Κέρδος: διαφορά τόκων κατάθεσης με τόκους και έξοδα δανείου</t>
  </si>
  <si>
    <t>Κέρδος: διαφορά τόκων κατάθεσης με ποινή προεξόφλησης</t>
  </si>
  <si>
    <t>Ημερομηνία λήξης</t>
  </si>
  <si>
    <t>Ημερομηνία έναρξης</t>
  </si>
  <si>
    <t xml:space="preserve">Υπόλοιπο δανείου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</si>
</sst>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"/>
    <numFmt numFmtId="168" formatCode="0.000"/>
    <numFmt numFmtId="169" formatCode="0.0000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_-* #,##0.000\ &quot;€&quot;_-;\-* #,##0.000\ &quot;€&quot;_-;_-* &quot;-&quot;??\ &quot;€&quot;_-;_-@_-"/>
    <numFmt numFmtId="173" formatCode="_-* #,##0.0000\ &quot;€&quot;_-;\-* #,##0.0000\ &quot;€&quot;_-;_-* &quot;-&quot;??\ &quot;€&quot;_-;_-@_-"/>
    <numFmt numFmtId="174" formatCode="_-* #,##0.00000\ &quot;€&quot;_-;\-* #,##0.00000\ &quot;€&quot;_-;_-* &quot;-&quot;??\ &quot;€&quot;_-;_-@_-"/>
    <numFmt numFmtId="175" formatCode="[$-408]dddd\,\ d\ mmmm\ yyyy"/>
    <numFmt numFmtId="176" formatCode="mmm\-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/>
    </xf>
    <xf numFmtId="10" fontId="0" fillId="0" borderId="1" xfId="19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1" fontId="0" fillId="2" borderId="6" xfId="17" applyNumberFormat="1" applyFill="1" applyBorder="1" applyAlignment="1">
      <alignment/>
    </xf>
    <xf numFmtId="171" fontId="0" fillId="2" borderId="7" xfId="17" applyNumberFormat="1" applyFill="1" applyBorder="1" applyAlignment="1">
      <alignment/>
    </xf>
    <xf numFmtId="171" fontId="0" fillId="0" borderId="1" xfId="17" applyNumberFormat="1" applyBorder="1" applyAlignment="1">
      <alignment/>
    </xf>
    <xf numFmtId="164" fontId="0" fillId="2" borderId="1" xfId="0" applyNumberFormat="1" applyFill="1" applyBorder="1" applyAlignment="1">
      <alignment/>
    </xf>
    <xf numFmtId="171" fontId="0" fillId="0" borderId="2" xfId="17" applyNumberFormat="1" applyBorder="1" applyAlignment="1">
      <alignment/>
    </xf>
    <xf numFmtId="171" fontId="0" fillId="0" borderId="8" xfId="17" applyNumberFormat="1" applyBorder="1" applyAlignment="1">
      <alignment/>
    </xf>
    <xf numFmtId="171" fontId="2" fillId="2" borderId="9" xfId="17" applyNumberFormat="1" applyFont="1" applyFill="1" applyBorder="1" applyAlignment="1">
      <alignment/>
    </xf>
    <xf numFmtId="171" fontId="2" fillId="0" borderId="1" xfId="17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3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171" fontId="0" fillId="0" borderId="4" xfId="0" applyNumberFormat="1" applyBorder="1" applyAlignment="1">
      <alignment/>
    </xf>
    <xf numFmtId="171" fontId="0" fillId="0" borderId="7" xfId="17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171" fontId="0" fillId="0" borderId="5" xfId="0" applyNumberFormat="1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1" fontId="2" fillId="0" borderId="7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171" fontId="0" fillId="2" borderId="18" xfId="17" applyNumberFormat="1" applyFill="1" applyBorder="1" applyAlignment="1">
      <alignment/>
    </xf>
    <xf numFmtId="171" fontId="3" fillId="2" borderId="19" xfId="17" applyNumberFormat="1" applyFont="1" applyFill="1" applyBorder="1" applyAlignment="1">
      <alignment horizontal="center"/>
    </xf>
    <xf numFmtId="171" fontId="3" fillId="2" borderId="20" xfId="17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71" fontId="3" fillId="2" borderId="24" xfId="17" applyNumberFormat="1" applyFont="1" applyFill="1" applyBorder="1" applyAlignment="1">
      <alignment horizontal="center"/>
    </xf>
    <xf numFmtId="171" fontId="3" fillId="2" borderId="25" xfId="17" applyNumberFormat="1" applyFont="1" applyFill="1" applyBorder="1" applyAlignment="1">
      <alignment horizontal="center"/>
    </xf>
    <xf numFmtId="171" fontId="3" fillId="2" borderId="5" xfId="17" applyNumberFormat="1" applyFont="1" applyFill="1" applyBorder="1" applyAlignment="1">
      <alignment horizontal="center"/>
    </xf>
    <xf numFmtId="171" fontId="3" fillId="2" borderId="9" xfId="17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171" fontId="0" fillId="0" borderId="30" xfId="17" applyNumberFormat="1" applyBorder="1" applyAlignment="1">
      <alignment horizontal="center"/>
    </xf>
    <xf numFmtId="171" fontId="0" fillId="0" borderId="8" xfId="17" applyNumberForma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31" xfId="0" applyFill="1" applyBorder="1" applyAlignment="1">
      <alignment/>
    </xf>
    <xf numFmtId="14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sig.gr/lang-el/forum/11/588?limit=6&amp;start=6#675" TargetMode="External" /><Relationship Id="rId3" Type="http://schemas.openxmlformats.org/officeDocument/2006/relationships/hyperlink" Target="http://www.tsig.gr/lang-el/forum/11/588?limit=6&amp;start=6#67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</xdr:row>
      <xdr:rowOff>38100</xdr:rowOff>
    </xdr:from>
    <xdr:to>
      <xdr:col>6</xdr:col>
      <xdr:colOff>0</xdr:colOff>
      <xdr:row>6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76200"/>
          <a:ext cx="1971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showGridLines="0" tabSelected="1" workbookViewId="0" topLeftCell="A1">
      <selection activeCell="I14" sqref="I14"/>
    </sheetView>
  </sheetViews>
  <sheetFormatPr defaultColWidth="9.140625" defaultRowHeight="12.75"/>
  <cols>
    <col min="1" max="1" width="1.57421875" style="0" customWidth="1"/>
    <col min="2" max="2" width="25.28125" style="0" customWidth="1"/>
    <col min="3" max="3" width="9.28125" style="0" bestFit="1" customWidth="1"/>
    <col min="4" max="5" width="10.57421875" style="0" customWidth="1"/>
    <col min="6" max="6" width="13.421875" style="0" bestFit="1" customWidth="1"/>
    <col min="7" max="7" width="1.7109375" style="0" customWidth="1"/>
    <col min="8" max="8" width="18.140625" style="0" customWidth="1"/>
    <col min="9" max="9" width="8.00390625" style="0" customWidth="1"/>
    <col min="10" max="10" width="6.140625" style="0" bestFit="1" customWidth="1"/>
    <col min="11" max="11" width="7.7109375" style="0" bestFit="1" customWidth="1"/>
    <col min="12" max="12" width="20.140625" style="0" customWidth="1"/>
  </cols>
  <sheetData>
    <row r="1" ht="3" customHeight="1" thickBot="1"/>
    <row r="2" spans="2:3" ht="12.75">
      <c r="B2" s="11" t="s">
        <v>22</v>
      </c>
      <c r="C2" s="14">
        <v>10065</v>
      </c>
    </row>
    <row r="3" spans="2:3" ht="12.75">
      <c r="B3" s="64" t="s">
        <v>21</v>
      </c>
      <c r="C3" s="65">
        <v>40330</v>
      </c>
    </row>
    <row r="4" spans="2:3" ht="12.75">
      <c r="B4" s="64" t="s">
        <v>20</v>
      </c>
      <c r="C4" s="65">
        <v>41473</v>
      </c>
    </row>
    <row r="5" spans="2:3" ht="12.75">
      <c r="B5" s="12" t="s">
        <v>4</v>
      </c>
      <c r="C5" s="66">
        <f>DAYS360(C3,C4)/360</f>
        <v>3.1305555555555555</v>
      </c>
    </row>
    <row r="6" spans="2:3" ht="12.75">
      <c r="B6" s="12" t="s">
        <v>14</v>
      </c>
      <c r="C6" s="15">
        <f>C7/C5/12</f>
        <v>302.2360248447205</v>
      </c>
    </row>
    <row r="7" spans="2:3" ht="13.5" thickBot="1">
      <c r="B7" s="13" t="s">
        <v>3</v>
      </c>
      <c r="C7" s="20">
        <v>11354</v>
      </c>
    </row>
    <row r="8" spans="2:8" ht="12.75">
      <c r="B8" s="9" t="s">
        <v>16</v>
      </c>
      <c r="C8" s="18">
        <f>C7-C2</f>
        <v>1289</v>
      </c>
      <c r="H8" s="22"/>
    </row>
    <row r="9" spans="2:3" ht="12.75">
      <c r="B9" s="4" t="s">
        <v>17</v>
      </c>
      <c r="C9" s="16">
        <f>C8/C5</f>
        <v>411.74800354924577</v>
      </c>
    </row>
    <row r="10" spans="2:4" ht="24.75" customHeight="1">
      <c r="B10" s="5" t="s">
        <v>6</v>
      </c>
      <c r="C10" s="7">
        <f>C9/C2</f>
        <v>0.04090889255332795</v>
      </c>
      <c r="D10" s="1"/>
    </row>
    <row r="11" ht="7.5" customHeight="1" thickBot="1"/>
    <row r="12" spans="2:12" ht="38.25">
      <c r="B12" s="23" t="s">
        <v>12</v>
      </c>
      <c r="C12" s="24" t="s">
        <v>0</v>
      </c>
      <c r="D12" s="24" t="s">
        <v>2</v>
      </c>
      <c r="E12" s="25" t="s">
        <v>1</v>
      </c>
      <c r="F12" s="26" t="s">
        <v>5</v>
      </c>
      <c r="G12" s="3"/>
      <c r="H12" s="23" t="s">
        <v>13</v>
      </c>
      <c r="I12" s="24" t="s">
        <v>0</v>
      </c>
      <c r="J12" s="24" t="s">
        <v>2</v>
      </c>
      <c r="K12" s="25" t="s">
        <v>1</v>
      </c>
      <c r="L12" s="26" t="s">
        <v>7</v>
      </c>
    </row>
    <row r="13" spans="2:12" ht="12.75">
      <c r="B13" s="27">
        <f>C2</f>
        <v>10065</v>
      </c>
      <c r="C13" s="17">
        <v>0.053</v>
      </c>
      <c r="D13" s="6">
        <v>0.1</v>
      </c>
      <c r="E13" s="7">
        <f>C13*(1-D13)</f>
        <v>0.0477</v>
      </c>
      <c r="F13" s="28">
        <f>E13*B13</f>
        <v>480.1005</v>
      </c>
      <c r="G13" s="2"/>
      <c r="H13" s="27">
        <f>C6</f>
        <v>302.2360248447205</v>
      </c>
      <c r="I13" s="17">
        <v>0.053</v>
      </c>
      <c r="J13" s="6">
        <v>0.1</v>
      </c>
      <c r="K13" s="7">
        <f>I13*(1-J13)</f>
        <v>0.0477</v>
      </c>
      <c r="L13" s="38">
        <f>FV(K13,C5,-H13*12)</f>
        <v>11941.32629683792</v>
      </c>
    </row>
    <row r="14" spans="2:12" ht="12.75" customHeight="1" thickBot="1">
      <c r="B14" s="29"/>
      <c r="C14" s="8"/>
      <c r="D14" s="8"/>
      <c r="E14" s="8"/>
      <c r="F14" s="30"/>
      <c r="H14" s="29"/>
      <c r="I14" s="8"/>
      <c r="J14" s="8"/>
      <c r="K14" s="8"/>
      <c r="L14" s="30"/>
    </row>
    <row r="15" spans="2:12" ht="1.5" customHeight="1" thickBot="1">
      <c r="B15" s="29"/>
      <c r="C15" s="8"/>
      <c r="D15" s="49" t="s">
        <v>8</v>
      </c>
      <c r="E15" s="45" t="s">
        <v>18</v>
      </c>
      <c r="F15" s="46"/>
      <c r="H15" s="29"/>
      <c r="J15" s="39"/>
      <c r="K15" s="8"/>
      <c r="L15" s="30"/>
    </row>
    <row r="16" spans="2:12" ht="17.25" customHeight="1">
      <c r="B16" s="29"/>
      <c r="C16" s="31"/>
      <c r="D16" s="50"/>
      <c r="E16" s="47"/>
      <c r="F16" s="48"/>
      <c r="H16" s="40" t="s">
        <v>15</v>
      </c>
      <c r="I16" s="62" t="s">
        <v>8</v>
      </c>
      <c r="J16" s="63"/>
      <c r="K16" s="56" t="s">
        <v>19</v>
      </c>
      <c r="L16" s="57"/>
    </row>
    <row r="17" spans="2:12" ht="21.75" customHeight="1">
      <c r="B17" s="32"/>
      <c r="C17" s="10"/>
      <c r="D17" s="51"/>
      <c r="E17" s="47"/>
      <c r="F17" s="48"/>
      <c r="G17" s="8"/>
      <c r="H17" s="41"/>
      <c r="I17" s="62"/>
      <c r="J17" s="63"/>
      <c r="K17" s="58"/>
      <c r="L17" s="59"/>
    </row>
    <row r="18" spans="2:12" ht="26.25" thickBot="1">
      <c r="B18" s="33" t="s">
        <v>11</v>
      </c>
      <c r="C18" s="21">
        <f>C2+D18</f>
        <v>11567.9812875</v>
      </c>
      <c r="D18" s="19">
        <f>F13*C5</f>
        <v>1502.9812875</v>
      </c>
      <c r="E18" s="52">
        <f>D18-$C$8-$C$22</f>
        <v>213.9812875</v>
      </c>
      <c r="F18" s="53"/>
      <c r="H18" s="42">
        <v>0</v>
      </c>
      <c r="I18" s="60">
        <f>L13-C7</f>
        <v>587.3262968379204</v>
      </c>
      <c r="J18" s="61"/>
      <c r="K18" s="54">
        <f>L13-C7-H18</f>
        <v>587.3262968379204</v>
      </c>
      <c r="L18" s="55"/>
    </row>
    <row r="19" spans="2:6" ht="26.25" thickBot="1">
      <c r="B19" s="33" t="s">
        <v>7</v>
      </c>
      <c r="C19" s="21">
        <f>FV(C13*0.9,C5,,-B13,0)</f>
        <v>11645.728375205132</v>
      </c>
      <c r="D19" s="19">
        <f>C19-B13</f>
        <v>1580.7283752051317</v>
      </c>
      <c r="E19" s="43">
        <f>D19-$C$8-$C$22</f>
        <v>291.72837520513167</v>
      </c>
      <c r="F19" s="44"/>
    </row>
    <row r="20" spans="2:6" ht="8.25" customHeight="1">
      <c r="B20" s="29"/>
      <c r="C20" s="8"/>
      <c r="D20" s="8"/>
      <c r="E20" s="8"/>
      <c r="F20" s="30"/>
    </row>
    <row r="21" spans="2:6" ht="25.5" customHeight="1">
      <c r="B21" s="33" t="s">
        <v>9</v>
      </c>
      <c r="C21" s="5" t="s">
        <v>10</v>
      </c>
      <c r="D21" s="8"/>
      <c r="E21" s="8"/>
      <c r="F21" s="30"/>
    </row>
    <row r="22" spans="2:6" ht="12.75" customHeight="1" thickBot="1">
      <c r="B22" s="34">
        <v>0</v>
      </c>
      <c r="C22" s="35">
        <f>B22*C5</f>
        <v>0</v>
      </c>
      <c r="D22" s="36"/>
      <c r="E22" s="36"/>
      <c r="F22" s="37"/>
    </row>
  </sheetData>
  <mergeCells count="8">
    <mergeCell ref="K18:L18"/>
    <mergeCell ref="K16:L17"/>
    <mergeCell ref="I18:J18"/>
    <mergeCell ref="I16:J17"/>
    <mergeCell ref="E19:F19"/>
    <mergeCell ref="E15:F17"/>
    <mergeCell ref="D15:D17"/>
    <mergeCell ref="E18:F1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Tsig.gr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Τσιγκούνης</dc:creator>
  <cp:keywords/>
  <dc:description/>
  <cp:lastModifiedBy>eXPerience</cp:lastModifiedBy>
  <dcterms:created xsi:type="dcterms:W3CDTF">2010-06-22T05:39:26Z</dcterms:created>
  <dcterms:modified xsi:type="dcterms:W3CDTF">2010-11-09T11:37:02Z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